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<sst xmlns="http://schemas.openxmlformats.org/spreadsheetml/2006/main" count="89" uniqueCount="28">
  <si>
    <t>2ст.</t>
  </si>
  <si>
    <t>Блок 2</t>
  </si>
  <si>
    <t>Етаж</t>
  </si>
  <si>
    <t>Ап №</t>
  </si>
  <si>
    <t>Тип</t>
  </si>
  <si>
    <t>ЧЖП</t>
  </si>
  <si>
    <t>Площ</t>
  </si>
  <si>
    <t>Тераса</t>
  </si>
  <si>
    <t>Е/кв.м</t>
  </si>
  <si>
    <t>3ст.ат</t>
  </si>
  <si>
    <t>3ст.</t>
  </si>
  <si>
    <t>2ст.ат</t>
  </si>
  <si>
    <t>2ст.ат.</t>
  </si>
  <si>
    <t>Блок 3</t>
  </si>
  <si>
    <t>72.58</t>
  </si>
  <si>
    <t>4ст.</t>
  </si>
  <si>
    <t>Блок 4</t>
  </si>
  <si>
    <t>Блок 5</t>
  </si>
  <si>
    <t>Блок 6</t>
  </si>
  <si>
    <t xml:space="preserve">2ст. </t>
  </si>
  <si>
    <t>3ст.ат.</t>
  </si>
  <si>
    <t>В новата цена е включен 3 % комисион за посредници</t>
  </si>
  <si>
    <t xml:space="preserve">Стара Цена </t>
  </si>
  <si>
    <t>Нова Цена</t>
  </si>
  <si>
    <t>Актуализирани цени к-с "Дипломатик хил" кв. Бриз- юг</t>
  </si>
  <si>
    <t>както и 5% за довършителни работи - "до ключ" - икономичен клас</t>
  </si>
  <si>
    <t>"Пътища и мостове" ЕООД - 21.01.2015 г.</t>
  </si>
  <si>
    <t>5ст.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</si>
</sst>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€-2]\ #,##0"/>
    <numFmt numFmtId="173" formatCode="_-* #,##0\ [$€-1]_-;\-* #,##0\ [$€-1]_-;_-* &quot;-&quot;??\ [$€-1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172" fontId="0" fillId="0" borderId="11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2" fontId="0" fillId="0" borderId="18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72" fontId="0" fillId="33" borderId="18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10" xfId="0" applyNumberFormat="1" applyBorder="1" applyAlignment="1">
      <alignment/>
    </xf>
    <xf numFmtId="172" fontId="0" fillId="0" borderId="18" xfId="0" applyNumberFormat="1" applyBorder="1" applyAlignment="1">
      <alignment horizontal="center"/>
    </xf>
    <xf numFmtId="2" fontId="6" fillId="0" borderId="1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172" fontId="4" fillId="0" borderId="16" xfId="0" applyNumberFormat="1" applyFont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0" xfId="0" applyBorder="1" applyAlignment="1">
      <alignment horizontal="left" indent="2"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left"/>
    </xf>
    <xf numFmtId="172" fontId="4" fillId="0" borderId="16" xfId="0" applyNumberFormat="1" applyFont="1" applyBorder="1" applyAlignment="1">
      <alignment horizontal="center" wrapText="1"/>
    </xf>
    <xf numFmtId="2" fontId="0" fillId="0" borderId="21" xfId="0" applyNumberFormat="1" applyBorder="1" applyAlignment="1">
      <alignment/>
    </xf>
    <xf numFmtId="172" fontId="0" fillId="0" borderId="21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72" fontId="0" fillId="0" borderId="2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9" fontId="0" fillId="0" borderId="0" xfId="57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 horizontal="right"/>
    </xf>
    <xf numFmtId="0" fontId="0" fillId="34" borderId="11" xfId="0" applyFill="1" applyBorder="1" applyAlignment="1">
      <alignment/>
    </xf>
    <xf numFmtId="172" fontId="0" fillId="34" borderId="11" xfId="0" applyNumberFormat="1" applyFill="1" applyBorder="1" applyAlignment="1">
      <alignment horizontal="right"/>
    </xf>
    <xf numFmtId="172" fontId="0" fillId="34" borderId="18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0" fontId="0" fillId="34" borderId="17" xfId="0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right"/>
    </xf>
    <xf numFmtId="2" fontId="0" fillId="34" borderId="20" xfId="0" applyNumberFormat="1" applyFill="1" applyBorder="1" applyAlignment="1">
      <alignment horizontal="right"/>
    </xf>
    <xf numFmtId="2" fontId="0" fillId="34" borderId="20" xfId="0" applyNumberFormat="1" applyFill="1" applyBorder="1" applyAlignment="1">
      <alignment/>
    </xf>
    <xf numFmtId="172" fontId="0" fillId="34" borderId="20" xfId="0" applyNumberFormat="1" applyFill="1" applyBorder="1" applyAlignment="1">
      <alignment horizontal="right"/>
    </xf>
    <xf numFmtId="172" fontId="0" fillId="34" borderId="21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172" fontId="0" fillId="34" borderId="23" xfId="0" applyNumberFormat="1" applyFill="1" applyBorder="1" applyAlignment="1">
      <alignment horizontal="right"/>
    </xf>
    <xf numFmtId="1" fontId="0" fillId="34" borderId="1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/>
    </xf>
    <xf numFmtId="2" fontId="0" fillId="34" borderId="18" xfId="0" applyNumberFormat="1" applyFill="1" applyBorder="1" applyAlignment="1">
      <alignment horizontal="right"/>
    </xf>
    <xf numFmtId="2" fontId="0" fillId="34" borderId="18" xfId="0" applyNumberFormat="1" applyFill="1" applyBorder="1" applyAlignment="1">
      <alignment horizontal="center"/>
    </xf>
    <xf numFmtId="0" fontId="0" fillId="34" borderId="23" xfId="0" applyFill="1" applyBorder="1" applyAlignment="1">
      <alignment/>
    </xf>
    <xf numFmtId="172" fontId="0" fillId="34" borderId="23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172" fontId="6" fillId="34" borderId="11" xfId="0" applyNumberFormat="1" applyFont="1" applyFill="1" applyBorder="1" applyAlignment="1">
      <alignment horizontal="right"/>
    </xf>
    <xf numFmtId="1" fontId="0" fillId="34" borderId="20" xfId="0" applyNumberFormat="1" applyFill="1" applyBorder="1" applyAlignment="1">
      <alignment horizontal="center"/>
    </xf>
    <xf numFmtId="0" fontId="0" fillId="34" borderId="21" xfId="0" applyFill="1" applyBorder="1" applyAlignment="1">
      <alignment/>
    </xf>
    <xf numFmtId="172" fontId="0" fillId="34" borderId="21" xfId="0" applyNumberForma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72" fontId="2" fillId="34" borderId="18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0" borderId="2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9">
      <selection activeCell="K33" sqref="K33"/>
    </sheetView>
  </sheetViews>
  <sheetFormatPr defaultColWidth="9.140625" defaultRowHeight="15"/>
  <cols>
    <col min="1" max="1" width="5.8515625" style="0" customWidth="1"/>
    <col min="2" max="2" width="6.00390625" style="0" customWidth="1"/>
    <col min="3" max="3" width="6.8515625" style="0" customWidth="1"/>
    <col min="4" max="4" width="8.8515625" style="0" customWidth="1"/>
    <col min="5" max="5" width="9.28125" style="0" customWidth="1"/>
    <col min="6" max="6" width="8.140625" style="0" customWidth="1"/>
    <col min="7" max="7" width="10.28125" style="0" bestFit="1" customWidth="1"/>
    <col min="8" max="8" width="9.421875" style="0" bestFit="1" customWidth="1"/>
    <col min="9" max="9" width="10.140625" style="114" customWidth="1"/>
    <col min="10" max="10" width="9.421875" style="0" bestFit="1" customWidth="1"/>
  </cols>
  <sheetData>
    <row r="1" spans="1:10" ht="15.75">
      <c r="A1" s="67" t="s">
        <v>24</v>
      </c>
      <c r="B1" s="67"/>
      <c r="C1" s="67"/>
      <c r="D1" s="67"/>
      <c r="E1" s="67"/>
      <c r="F1" s="67"/>
      <c r="G1" s="67"/>
      <c r="H1" s="67"/>
      <c r="I1" s="105"/>
      <c r="J1" s="68"/>
    </row>
    <row r="2" spans="1:10" ht="15.75">
      <c r="A2" s="115" t="s">
        <v>26</v>
      </c>
      <c r="B2" s="115"/>
      <c r="C2" s="115"/>
      <c r="D2" s="115"/>
      <c r="E2" s="115"/>
      <c r="F2" s="115"/>
      <c r="G2" s="115"/>
      <c r="H2" s="69"/>
      <c r="I2" s="105"/>
      <c r="J2" s="68"/>
    </row>
    <row r="3" spans="1:10" ht="15.75" thickBot="1">
      <c r="A3" s="50" t="s">
        <v>1</v>
      </c>
      <c r="B3" s="50"/>
      <c r="C3" s="50"/>
      <c r="D3" s="50"/>
      <c r="E3" s="56"/>
      <c r="F3" s="50"/>
      <c r="G3" s="50"/>
      <c r="H3" s="50"/>
      <c r="I3" s="106"/>
      <c r="J3" s="5"/>
    </row>
    <row r="4" spans="1:10" ht="26.25" thickBo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22</v>
      </c>
      <c r="H4" s="11" t="s">
        <v>8</v>
      </c>
      <c r="I4" s="12" t="s">
        <v>23</v>
      </c>
      <c r="J4" s="11" t="s">
        <v>8</v>
      </c>
    </row>
    <row r="5" spans="1:10" ht="15">
      <c r="A5" s="19">
        <v>3</v>
      </c>
      <c r="B5" s="20">
        <v>9</v>
      </c>
      <c r="C5" s="21" t="s">
        <v>11</v>
      </c>
      <c r="D5" s="22">
        <v>63.08</v>
      </c>
      <c r="E5" s="22">
        <v>70.56</v>
      </c>
      <c r="F5" s="23"/>
      <c r="G5" s="24">
        <v>62456</v>
      </c>
      <c r="H5" s="18">
        <f>SUM(G5/E5)</f>
        <v>885.1473922902494</v>
      </c>
      <c r="I5" s="108">
        <v>62456</v>
      </c>
      <c r="J5" s="17">
        <f>SUM(I5/E5)</f>
        <v>885.1473922902494</v>
      </c>
    </row>
    <row r="6" spans="1:10" ht="15">
      <c r="A6" s="19">
        <v>3</v>
      </c>
      <c r="B6" s="20">
        <v>10</v>
      </c>
      <c r="C6" s="21" t="s">
        <v>9</v>
      </c>
      <c r="D6" s="22">
        <v>81.85</v>
      </c>
      <c r="E6" s="22">
        <v>91.55</v>
      </c>
      <c r="F6" s="23"/>
      <c r="G6" s="24">
        <v>81035</v>
      </c>
      <c r="H6" s="18">
        <f>SUM(G6/E6)</f>
        <v>885.1447296559257</v>
      </c>
      <c r="I6" s="108">
        <v>81035</v>
      </c>
      <c r="J6" s="17">
        <f>SUM(I6/E6)</f>
        <v>885.1447296559257</v>
      </c>
    </row>
    <row r="7" spans="1:10" ht="15">
      <c r="A7" s="25">
        <v>4</v>
      </c>
      <c r="B7" s="20">
        <v>14</v>
      </c>
      <c r="C7" s="21" t="s">
        <v>12</v>
      </c>
      <c r="D7" s="22">
        <v>78.31</v>
      </c>
      <c r="E7" s="22">
        <v>87.6</v>
      </c>
      <c r="F7" s="23"/>
      <c r="G7" s="24">
        <v>81918</v>
      </c>
      <c r="H7" s="18">
        <f>SUM(G7/E7)</f>
        <v>935.1369863013699</v>
      </c>
      <c r="I7" s="108">
        <v>81918</v>
      </c>
      <c r="J7" s="17">
        <f>SUM(I7/E7)</f>
        <v>935.1369863013699</v>
      </c>
    </row>
    <row r="8" spans="1:10" ht="15">
      <c r="A8" s="79">
        <v>4</v>
      </c>
      <c r="B8" s="72">
        <v>15</v>
      </c>
      <c r="C8" s="73" t="s">
        <v>10</v>
      </c>
      <c r="D8" s="74">
        <v>109.72</v>
      </c>
      <c r="E8" s="74">
        <v>123.12</v>
      </c>
      <c r="F8" s="75"/>
      <c r="G8" s="76">
        <v>115415</v>
      </c>
      <c r="H8" s="77">
        <f>SUM(G8/E8)</f>
        <v>937.4187784275504</v>
      </c>
      <c r="I8" s="107">
        <v>109000</v>
      </c>
      <c r="J8" s="78">
        <f>SUM(I8/E8)</f>
        <v>885.3151397011046</v>
      </c>
    </row>
    <row r="9" spans="1:10" ht="15">
      <c r="A9" s="79">
        <v>4</v>
      </c>
      <c r="B9" s="72">
        <v>16</v>
      </c>
      <c r="C9" s="73" t="s">
        <v>0</v>
      </c>
      <c r="D9" s="74">
        <v>70.52</v>
      </c>
      <c r="E9" s="74">
        <v>79.13</v>
      </c>
      <c r="F9" s="75"/>
      <c r="G9" s="76">
        <v>74178</v>
      </c>
      <c r="H9" s="77">
        <f>SUM(G9/E9)</f>
        <v>937.4194363705295</v>
      </c>
      <c r="I9" s="107">
        <v>71500</v>
      </c>
      <c r="J9" s="78">
        <f>SUM(I9/E9)</f>
        <v>903.5763932768862</v>
      </c>
    </row>
    <row r="10" spans="1:10" ht="15.75" thickBot="1">
      <c r="A10" s="80">
        <v>5</v>
      </c>
      <c r="B10" s="81">
        <v>17</v>
      </c>
      <c r="C10" s="82" t="s">
        <v>27</v>
      </c>
      <c r="D10" s="83">
        <v>167.07</v>
      </c>
      <c r="E10" s="82">
        <v>186.88</v>
      </c>
      <c r="F10" s="84">
        <v>56.36</v>
      </c>
      <c r="G10" s="85">
        <v>212099</v>
      </c>
      <c r="H10" s="86">
        <f>SUM(G10/(F10/2+E10))</f>
        <v>986.2317492792708</v>
      </c>
      <c r="I10" s="109">
        <v>179000</v>
      </c>
      <c r="J10" s="87">
        <f>SUM(I10/(F10/2+E10))</f>
        <v>832.325862549986</v>
      </c>
    </row>
    <row r="11" spans="1:10" ht="15">
      <c r="A11" s="39"/>
      <c r="B11" s="39"/>
      <c r="C11" s="40"/>
      <c r="D11" s="41"/>
      <c r="E11" s="37"/>
      <c r="F11" s="42"/>
      <c r="G11" s="43"/>
      <c r="H11" s="44"/>
      <c r="I11" s="110"/>
      <c r="J11" s="26"/>
    </row>
    <row r="12" spans="1:10" ht="15.75" thickBot="1">
      <c r="A12" s="45" t="s">
        <v>13</v>
      </c>
      <c r="B12" s="45"/>
      <c r="C12" s="45"/>
      <c r="D12" s="45"/>
      <c r="E12" s="45"/>
      <c r="F12" s="45"/>
      <c r="G12" s="45"/>
      <c r="H12" s="46"/>
      <c r="I12" s="110"/>
      <c r="J12" s="26"/>
    </row>
    <row r="13" spans="1:10" ht="26.25" thickBot="1">
      <c r="A13" s="6" t="s">
        <v>2</v>
      </c>
      <c r="B13" s="7" t="s">
        <v>3</v>
      </c>
      <c r="C13" s="8" t="s">
        <v>4</v>
      </c>
      <c r="D13" s="8" t="s">
        <v>5</v>
      </c>
      <c r="E13" s="8" t="s">
        <v>6</v>
      </c>
      <c r="F13" s="9" t="s">
        <v>7</v>
      </c>
      <c r="G13" s="10" t="s">
        <v>22</v>
      </c>
      <c r="H13" s="47" t="s">
        <v>8</v>
      </c>
      <c r="I13" s="12" t="s">
        <v>23</v>
      </c>
      <c r="J13" s="11" t="s">
        <v>8</v>
      </c>
    </row>
    <row r="14" spans="1:10" ht="15">
      <c r="A14" s="71">
        <v>2</v>
      </c>
      <c r="B14" s="72">
        <v>5</v>
      </c>
      <c r="C14" s="73" t="s">
        <v>10</v>
      </c>
      <c r="D14" s="74">
        <v>97.24</v>
      </c>
      <c r="E14" s="88">
        <v>107.97</v>
      </c>
      <c r="F14" s="75"/>
      <c r="G14" s="89">
        <v>90516</v>
      </c>
      <c r="H14" s="77">
        <f>SUM(G14/E14)</f>
        <v>838.3439844401223</v>
      </c>
      <c r="I14" s="107">
        <v>88000</v>
      </c>
      <c r="J14" s="78">
        <f>SUM(I14/E14)</f>
        <v>815.0412151523572</v>
      </c>
    </row>
    <row r="15" spans="1:10" ht="15">
      <c r="A15" s="71">
        <v>2</v>
      </c>
      <c r="B15" s="72">
        <v>6</v>
      </c>
      <c r="C15" s="73" t="s">
        <v>0</v>
      </c>
      <c r="D15" s="74">
        <v>78.58</v>
      </c>
      <c r="E15" s="88">
        <v>87.25</v>
      </c>
      <c r="F15" s="75"/>
      <c r="G15" s="76">
        <v>73146</v>
      </c>
      <c r="H15" s="77">
        <f>SUM(G15/E15)</f>
        <v>838.3495702005731</v>
      </c>
      <c r="I15" s="107">
        <v>69000</v>
      </c>
      <c r="J15" s="78">
        <f>SUM(I15/E15)</f>
        <v>790.8309455587392</v>
      </c>
    </row>
    <row r="16" spans="1:10" ht="15">
      <c r="A16" s="19">
        <v>3</v>
      </c>
      <c r="B16" s="20">
        <v>10</v>
      </c>
      <c r="C16" s="21" t="s">
        <v>0</v>
      </c>
      <c r="D16" s="22">
        <v>78.68</v>
      </c>
      <c r="E16" s="28">
        <v>87.36</v>
      </c>
      <c r="F16" s="23"/>
      <c r="G16" s="24">
        <v>74985</v>
      </c>
      <c r="H16" s="29">
        <f>SUM(G16/E16)</f>
        <v>858.3447802197802</v>
      </c>
      <c r="I16" s="108">
        <v>74985</v>
      </c>
      <c r="J16" s="17">
        <f>SUM(I16/E16)</f>
        <v>858.3447802197802</v>
      </c>
    </row>
    <row r="17" spans="1:10" ht="15">
      <c r="A17" s="13">
        <v>4</v>
      </c>
      <c r="B17" s="14">
        <v>14</v>
      </c>
      <c r="C17" s="1" t="s">
        <v>0</v>
      </c>
      <c r="D17" s="2" t="s">
        <v>14</v>
      </c>
      <c r="E17" s="30">
        <v>80.59</v>
      </c>
      <c r="F17" s="15"/>
      <c r="G17" s="3">
        <v>71591</v>
      </c>
      <c r="H17" s="16">
        <f>SUM(G17/E17)</f>
        <v>888.3360218389378</v>
      </c>
      <c r="I17" s="108">
        <v>71591</v>
      </c>
      <c r="J17" s="17">
        <f>SUM(I17/E17)</f>
        <v>888.3360218389378</v>
      </c>
    </row>
    <row r="18" spans="1:10" ht="15">
      <c r="A18" s="79">
        <v>5</v>
      </c>
      <c r="B18" s="72">
        <v>15</v>
      </c>
      <c r="C18" s="73" t="s">
        <v>10</v>
      </c>
      <c r="D18" s="74">
        <v>80.17</v>
      </c>
      <c r="E18" s="74">
        <v>89.02</v>
      </c>
      <c r="F18" s="75">
        <v>32.92</v>
      </c>
      <c r="G18" s="76">
        <v>105712</v>
      </c>
      <c r="H18" s="77">
        <f>SUM(G18/(F18/2+E18))</f>
        <v>1002.1994690936672</v>
      </c>
      <c r="I18" s="111">
        <v>94932</v>
      </c>
      <c r="J18" s="90">
        <f>SUM(I18/(F18/2+E18))</f>
        <v>900.0000000000001</v>
      </c>
    </row>
    <row r="19" spans="1:10" ht="15">
      <c r="A19" s="79">
        <v>5</v>
      </c>
      <c r="B19" s="72">
        <v>16</v>
      </c>
      <c r="C19" s="73" t="s">
        <v>9</v>
      </c>
      <c r="D19" s="74">
        <v>68.52</v>
      </c>
      <c r="E19" s="88">
        <v>75.86</v>
      </c>
      <c r="F19" s="91">
        <v>12.2</v>
      </c>
      <c r="G19" s="76">
        <v>81347</v>
      </c>
      <c r="H19" s="77">
        <f>SUM(G19/(F19/2+E19))</f>
        <v>992.5207418252807</v>
      </c>
      <c r="I19" s="111">
        <v>72125</v>
      </c>
      <c r="J19" s="90">
        <f>SUM(I19/(F19/2+E19))</f>
        <v>880.002440214739</v>
      </c>
    </row>
    <row r="20" spans="1:10" ht="15">
      <c r="A20" s="79">
        <v>5</v>
      </c>
      <c r="B20" s="72">
        <v>17</v>
      </c>
      <c r="C20" s="73" t="s">
        <v>10</v>
      </c>
      <c r="D20" s="74">
        <v>72.14</v>
      </c>
      <c r="E20" s="88">
        <v>80.07</v>
      </c>
      <c r="F20" s="75">
        <v>12.38</v>
      </c>
      <c r="G20" s="76">
        <v>85807</v>
      </c>
      <c r="H20" s="77">
        <f>SUM(G20/(F20/2+E20))</f>
        <v>994.7484349640622</v>
      </c>
      <c r="I20" s="111">
        <v>75909</v>
      </c>
      <c r="J20" s="90">
        <f>SUM(I20/(F20/2+E20))</f>
        <v>880.0023185717599</v>
      </c>
    </row>
    <row r="21" spans="1:14" ht="15">
      <c r="A21" s="39"/>
      <c r="B21" s="39"/>
      <c r="C21" s="40"/>
      <c r="D21" s="40"/>
      <c r="E21" s="37"/>
      <c r="F21" s="39"/>
      <c r="G21" s="43"/>
      <c r="H21" s="44"/>
      <c r="I21" s="110"/>
      <c r="J21" s="26"/>
      <c r="M21" s="62"/>
      <c r="N21" s="70"/>
    </row>
    <row r="22" spans="1:14" ht="15.75" thickBot="1">
      <c r="A22" s="50" t="s">
        <v>16</v>
      </c>
      <c r="B22" s="50"/>
      <c r="C22" s="50"/>
      <c r="D22" s="50"/>
      <c r="E22" s="51"/>
      <c r="F22" s="52"/>
      <c r="G22" s="52"/>
      <c r="H22" s="53"/>
      <c r="I22" s="110"/>
      <c r="J22" s="26"/>
      <c r="M22" s="62"/>
      <c r="N22" s="70"/>
    </row>
    <row r="23" spans="1:14" ht="26.25" thickBot="1">
      <c r="A23" s="6" t="s">
        <v>2</v>
      </c>
      <c r="B23" s="7" t="s">
        <v>3</v>
      </c>
      <c r="C23" s="8" t="s">
        <v>4</v>
      </c>
      <c r="D23" s="8" t="s">
        <v>5</v>
      </c>
      <c r="E23" s="8" t="s">
        <v>6</v>
      </c>
      <c r="F23" s="9" t="s">
        <v>7</v>
      </c>
      <c r="G23" s="10" t="s">
        <v>22</v>
      </c>
      <c r="H23" s="34" t="s">
        <v>8</v>
      </c>
      <c r="I23" s="12" t="s">
        <v>23</v>
      </c>
      <c r="J23" s="11" t="s">
        <v>8</v>
      </c>
      <c r="M23" s="62"/>
      <c r="N23" s="70"/>
    </row>
    <row r="24" spans="1:14" ht="15">
      <c r="A24" s="92">
        <v>2</v>
      </c>
      <c r="B24" s="93">
        <v>6</v>
      </c>
      <c r="C24" s="94" t="s">
        <v>0</v>
      </c>
      <c r="D24" s="95">
        <v>75.43</v>
      </c>
      <c r="E24" s="96">
        <v>84.71</v>
      </c>
      <c r="F24" s="97"/>
      <c r="G24" s="89">
        <v>70932</v>
      </c>
      <c r="H24" s="98">
        <f>SUM(G24/E24)</f>
        <v>837.3509621060088</v>
      </c>
      <c r="I24" s="107">
        <v>68500</v>
      </c>
      <c r="J24" s="78">
        <f>SUM(I24/E24)</f>
        <v>808.6412466060679</v>
      </c>
      <c r="M24" s="62"/>
      <c r="N24" s="70"/>
    </row>
    <row r="25" spans="1:10" ht="15">
      <c r="A25" s="71">
        <v>3</v>
      </c>
      <c r="B25" s="72">
        <v>9</v>
      </c>
      <c r="C25" s="73" t="s">
        <v>0</v>
      </c>
      <c r="D25" s="74">
        <v>64.68</v>
      </c>
      <c r="E25" s="99">
        <v>72.64</v>
      </c>
      <c r="F25" s="75"/>
      <c r="G25" s="76">
        <f>SUM(E25*837)</f>
        <v>60799.68</v>
      </c>
      <c r="H25" s="98">
        <v>837</v>
      </c>
      <c r="I25" s="107">
        <f>SUM(E25*830)</f>
        <v>60291.2</v>
      </c>
      <c r="J25" s="78">
        <f>SUM(I25/E25)</f>
        <v>830</v>
      </c>
    </row>
    <row r="26" spans="1:14" ht="15">
      <c r="A26" s="71">
        <v>3</v>
      </c>
      <c r="B26" s="100">
        <v>10</v>
      </c>
      <c r="C26" s="73" t="s">
        <v>0</v>
      </c>
      <c r="D26" s="74">
        <v>79.19</v>
      </c>
      <c r="E26" s="99">
        <v>88.94</v>
      </c>
      <c r="F26" s="75"/>
      <c r="G26" s="76">
        <f>SUM(E26*837)</f>
        <v>74442.78</v>
      </c>
      <c r="H26" s="98">
        <f>SUM(G26/E26)</f>
        <v>837</v>
      </c>
      <c r="I26" s="107">
        <f>SUM(E26*830)</f>
        <v>73820.2</v>
      </c>
      <c r="J26" s="78">
        <f>SUM(I26/E26)</f>
        <v>830</v>
      </c>
      <c r="N26" s="70"/>
    </row>
    <row r="27" spans="1:10" ht="19.5" customHeight="1">
      <c r="A27" s="71">
        <v>5</v>
      </c>
      <c r="B27" s="72">
        <v>18</v>
      </c>
      <c r="C27" s="73" t="s">
        <v>0</v>
      </c>
      <c r="D27" s="74">
        <v>50.45</v>
      </c>
      <c r="E27" s="99">
        <v>56.66</v>
      </c>
      <c r="F27" s="75">
        <v>13.3</v>
      </c>
      <c r="G27" s="101">
        <v>60000</v>
      </c>
      <c r="H27" s="98">
        <f>SUM(G27/(F27/2+E27))</f>
        <v>947.7175801611121</v>
      </c>
      <c r="I27" s="111">
        <v>58500</v>
      </c>
      <c r="J27" s="90">
        <f>SUM(I27/(F27/2+E27))</f>
        <v>924.0246406570842</v>
      </c>
    </row>
    <row r="28" spans="1:10" ht="15.75" thickBot="1">
      <c r="A28" s="31">
        <v>6</v>
      </c>
      <c r="B28" s="32">
        <v>19</v>
      </c>
      <c r="C28" s="33" t="s">
        <v>15</v>
      </c>
      <c r="D28" s="32">
        <v>138.35</v>
      </c>
      <c r="E28" s="55">
        <v>154.06</v>
      </c>
      <c r="F28" s="48">
        <v>72.78</v>
      </c>
      <c r="G28" s="54">
        <v>189349</v>
      </c>
      <c r="H28" s="49">
        <f>SUM(G28/(F28/2+E28))</f>
        <v>994.2189551063271</v>
      </c>
      <c r="I28" s="112">
        <v>189349</v>
      </c>
      <c r="J28" s="35">
        <f>SUM(I28/(F28/2+E28))</f>
        <v>994.2189551063271</v>
      </c>
    </row>
    <row r="29" spans="1:10" ht="15">
      <c r="A29" s="39"/>
      <c r="B29" s="39"/>
      <c r="C29" s="40"/>
      <c r="D29" s="39"/>
      <c r="E29" s="37"/>
      <c r="F29" s="42"/>
      <c r="G29" s="43"/>
      <c r="H29" s="44"/>
      <c r="I29" s="110"/>
      <c r="J29" s="26"/>
    </row>
    <row r="30" spans="1:10" ht="15.75" thickBot="1">
      <c r="A30" s="4" t="s">
        <v>17</v>
      </c>
      <c r="B30" s="36"/>
      <c r="C30" s="36"/>
      <c r="D30" s="36"/>
      <c r="E30" s="37"/>
      <c r="F30" s="36"/>
      <c r="G30" s="36"/>
      <c r="H30" s="38"/>
      <c r="I30" s="113"/>
      <c r="J30" s="27"/>
    </row>
    <row r="31" spans="1:10" ht="26.25" thickBot="1">
      <c r="A31" s="6" t="s">
        <v>2</v>
      </c>
      <c r="B31" s="7" t="s">
        <v>3</v>
      </c>
      <c r="C31" s="8" t="s">
        <v>4</v>
      </c>
      <c r="D31" s="8" t="s">
        <v>5</v>
      </c>
      <c r="E31" s="8" t="s">
        <v>6</v>
      </c>
      <c r="F31" s="9" t="s">
        <v>7</v>
      </c>
      <c r="G31" s="10" t="s">
        <v>22</v>
      </c>
      <c r="H31" s="34" t="s">
        <v>8</v>
      </c>
      <c r="I31" s="12" t="s">
        <v>23</v>
      </c>
      <c r="J31" s="11" t="s">
        <v>8</v>
      </c>
    </row>
    <row r="32" spans="1:10" ht="15">
      <c r="A32" s="92">
        <v>2</v>
      </c>
      <c r="B32" s="93">
        <v>3</v>
      </c>
      <c r="C32" s="94" t="s">
        <v>12</v>
      </c>
      <c r="D32" s="95">
        <v>75.43</v>
      </c>
      <c r="E32" s="95">
        <v>85.56</v>
      </c>
      <c r="F32" s="97"/>
      <c r="G32" s="89">
        <v>67076</v>
      </c>
      <c r="H32" s="98">
        <f>SUM(G32/E32)</f>
        <v>783.9644693782141</v>
      </c>
      <c r="I32" s="107">
        <v>64800</v>
      </c>
      <c r="J32" s="78">
        <f>SUM(I32/E32)</f>
        <v>757.3632538569425</v>
      </c>
    </row>
    <row r="33" spans="1:10" ht="15">
      <c r="A33" s="71">
        <v>2</v>
      </c>
      <c r="B33" s="72">
        <v>4</v>
      </c>
      <c r="C33" s="73" t="s">
        <v>12</v>
      </c>
      <c r="D33" s="74">
        <v>73.02</v>
      </c>
      <c r="E33" s="74">
        <v>82.83</v>
      </c>
      <c r="F33" s="75"/>
      <c r="G33" s="76">
        <v>64935</v>
      </c>
      <c r="H33" s="98">
        <f>SUM(G33/E33)</f>
        <v>783.9550887359652</v>
      </c>
      <c r="I33" s="107">
        <v>64800</v>
      </c>
      <c r="J33" s="78">
        <f>SUM(I33/E33)</f>
        <v>782.3252444766389</v>
      </c>
    </row>
    <row r="34" spans="1:10" ht="15">
      <c r="A34" s="71">
        <v>4</v>
      </c>
      <c r="B34" s="72">
        <v>11</v>
      </c>
      <c r="C34" s="73" t="s">
        <v>12</v>
      </c>
      <c r="D34" s="74">
        <v>70.66</v>
      </c>
      <c r="E34" s="74">
        <v>80.15</v>
      </c>
      <c r="F34" s="75"/>
      <c r="G34" s="76">
        <f>SUM(E34*858)</f>
        <v>68768.70000000001</v>
      </c>
      <c r="H34" s="98">
        <f>SUM(G34/E34)</f>
        <v>858.0000000000001</v>
      </c>
      <c r="I34" s="107">
        <f>SUM(E34*830)</f>
        <v>66524.5</v>
      </c>
      <c r="J34" s="78">
        <f>SUM(I34/E34)</f>
        <v>829.9999999999999</v>
      </c>
    </row>
    <row r="35" spans="1:10" ht="15">
      <c r="A35" s="71">
        <v>4</v>
      </c>
      <c r="B35" s="100">
        <v>12</v>
      </c>
      <c r="C35" s="73" t="s">
        <v>12</v>
      </c>
      <c r="D35" s="74">
        <v>68.32</v>
      </c>
      <c r="E35" s="74">
        <v>77.5</v>
      </c>
      <c r="F35" s="75"/>
      <c r="G35" s="76">
        <f>SUM(E35*858)</f>
        <v>66495</v>
      </c>
      <c r="H35" s="98">
        <f>SUM(G35/E35)</f>
        <v>858</v>
      </c>
      <c r="I35" s="107">
        <f>SUM(E35*830)</f>
        <v>64325</v>
      </c>
      <c r="J35" s="78">
        <f>SUM(I35/E35)</f>
        <v>830</v>
      </c>
    </row>
    <row r="36" spans="1:10" ht="15">
      <c r="A36" s="59"/>
      <c r="B36" s="59"/>
      <c r="C36" s="57"/>
      <c r="D36" s="58"/>
      <c r="E36" s="63"/>
      <c r="F36" s="59"/>
      <c r="G36" s="60"/>
      <c r="H36" s="44"/>
      <c r="I36" s="110"/>
      <c r="J36" s="26"/>
    </row>
    <row r="37" spans="1:10" ht="15.75" thickBot="1">
      <c r="A37" s="52" t="s">
        <v>18</v>
      </c>
      <c r="B37" s="52"/>
      <c r="C37" s="52"/>
      <c r="D37" s="52"/>
      <c r="E37" s="51"/>
      <c r="F37" s="52"/>
      <c r="G37" s="52"/>
      <c r="H37" s="61"/>
      <c r="I37" s="110"/>
      <c r="J37" s="26"/>
    </row>
    <row r="38" spans="1:10" ht="26.25" thickBot="1">
      <c r="A38" s="6" t="s">
        <v>2</v>
      </c>
      <c r="B38" s="7" t="s">
        <v>3</v>
      </c>
      <c r="C38" s="8" t="s">
        <v>4</v>
      </c>
      <c r="D38" s="8" t="s">
        <v>5</v>
      </c>
      <c r="E38" s="8" t="s">
        <v>6</v>
      </c>
      <c r="F38" s="9" t="s">
        <v>7</v>
      </c>
      <c r="G38" s="10" t="s">
        <v>22</v>
      </c>
      <c r="H38" s="34" t="s">
        <v>8</v>
      </c>
      <c r="I38" s="12" t="s">
        <v>23</v>
      </c>
      <c r="J38" s="11" t="s">
        <v>8</v>
      </c>
    </row>
    <row r="39" spans="1:10" ht="15">
      <c r="A39" s="71">
        <v>2</v>
      </c>
      <c r="B39" s="72">
        <v>4</v>
      </c>
      <c r="C39" s="73" t="s">
        <v>20</v>
      </c>
      <c r="D39" s="88">
        <v>97.73</v>
      </c>
      <c r="E39" s="88">
        <v>107.71</v>
      </c>
      <c r="F39" s="75"/>
      <c r="G39" s="76">
        <v>90090</v>
      </c>
      <c r="H39" s="98">
        <f>SUM(G39/E39)</f>
        <v>836.4125893603194</v>
      </c>
      <c r="I39" s="107">
        <v>85200</v>
      </c>
      <c r="J39" s="90">
        <f>SUM(I39/E39)</f>
        <v>791.0129050227463</v>
      </c>
    </row>
    <row r="40" spans="1:13" ht="15">
      <c r="A40" s="71">
        <v>3</v>
      </c>
      <c r="B40" s="72">
        <v>7</v>
      </c>
      <c r="C40" s="73" t="s">
        <v>19</v>
      </c>
      <c r="D40" s="88">
        <v>72.58</v>
      </c>
      <c r="E40" s="88">
        <v>80.22</v>
      </c>
      <c r="F40" s="75"/>
      <c r="G40" s="76">
        <v>71296</v>
      </c>
      <c r="H40" s="98">
        <f>SUM(G40/E40)</f>
        <v>888.7559212166542</v>
      </c>
      <c r="I40" s="107">
        <v>69500</v>
      </c>
      <c r="J40" s="90">
        <f>SUM(I40/E40)</f>
        <v>866.3674894041386</v>
      </c>
      <c r="M40" s="62"/>
    </row>
    <row r="41" spans="1:13" ht="15">
      <c r="A41" s="71">
        <v>3</v>
      </c>
      <c r="B41" s="72">
        <v>8</v>
      </c>
      <c r="C41" s="73" t="s">
        <v>20</v>
      </c>
      <c r="D41" s="88">
        <v>97.5</v>
      </c>
      <c r="E41" s="88">
        <v>107.46</v>
      </c>
      <c r="F41" s="75"/>
      <c r="G41" s="76">
        <v>95254</v>
      </c>
      <c r="H41" s="98">
        <f>SUM(G41/E41)</f>
        <v>886.4135492276197</v>
      </c>
      <c r="I41" s="107">
        <v>88900</v>
      </c>
      <c r="J41" s="90">
        <f>SUM(I41/E41)</f>
        <v>827.284571003164</v>
      </c>
      <c r="M41" s="62"/>
    </row>
    <row r="42" spans="1:13" ht="15">
      <c r="A42" s="71">
        <v>4</v>
      </c>
      <c r="B42" s="72">
        <v>11</v>
      </c>
      <c r="C42" s="73" t="s">
        <v>10</v>
      </c>
      <c r="D42" s="88">
        <v>87.12</v>
      </c>
      <c r="E42" s="88">
        <v>96.29</v>
      </c>
      <c r="F42" s="75"/>
      <c r="G42" s="76">
        <v>90393</v>
      </c>
      <c r="H42" s="98">
        <f>SUM(G42/E42)</f>
        <v>938.7579187869976</v>
      </c>
      <c r="I42" s="107">
        <v>85000</v>
      </c>
      <c r="J42" s="90">
        <f>SUM(I42/E42)</f>
        <v>882.750025963236</v>
      </c>
      <c r="M42" s="62"/>
    </row>
    <row r="43" spans="1:10" ht="15">
      <c r="A43" s="71">
        <v>4</v>
      </c>
      <c r="B43" s="72">
        <v>12</v>
      </c>
      <c r="C43" s="73" t="s">
        <v>20</v>
      </c>
      <c r="D43" s="88">
        <v>92.25</v>
      </c>
      <c r="E43" s="88">
        <v>101.67</v>
      </c>
      <c r="F43" s="75"/>
      <c r="G43" s="76">
        <v>90122</v>
      </c>
      <c r="H43" s="98">
        <f>SUM(G43/E43)</f>
        <v>886.4168387921708</v>
      </c>
      <c r="I43" s="107">
        <v>84200</v>
      </c>
      <c r="J43" s="90">
        <f>SUM(I43/E43)</f>
        <v>828.1695682108783</v>
      </c>
    </row>
    <row r="44" spans="1:10" ht="15">
      <c r="A44" s="79">
        <v>5</v>
      </c>
      <c r="B44" s="72">
        <v>16</v>
      </c>
      <c r="C44" s="73" t="s">
        <v>20</v>
      </c>
      <c r="D44" s="88">
        <v>70.18</v>
      </c>
      <c r="E44" s="88">
        <v>78.35</v>
      </c>
      <c r="F44" s="75">
        <v>12.38</v>
      </c>
      <c r="G44" s="76">
        <v>83843</v>
      </c>
      <c r="H44" s="98">
        <f>SUM(G44/(F44/2+E44))</f>
        <v>991.7553820676603</v>
      </c>
      <c r="I44" s="111">
        <v>78500</v>
      </c>
      <c r="J44" s="90">
        <f>SUM(I44/(F44/2+E44))</f>
        <v>928.5545303998108</v>
      </c>
    </row>
    <row r="45" spans="1:10" ht="15.75" thickBot="1">
      <c r="A45" s="80">
        <v>5</v>
      </c>
      <c r="B45" s="81">
        <v>18</v>
      </c>
      <c r="C45" s="82" t="s">
        <v>19</v>
      </c>
      <c r="D45" s="84">
        <v>44.92</v>
      </c>
      <c r="E45" s="84">
        <v>49.65</v>
      </c>
      <c r="F45" s="103">
        <v>20.59</v>
      </c>
      <c r="G45" s="104">
        <v>60181</v>
      </c>
      <c r="H45" s="86">
        <f>SUM(G45/(F45/2+E45))</f>
        <v>1003.9369421970139</v>
      </c>
      <c r="I45" s="109">
        <v>57000</v>
      </c>
      <c r="J45" s="102">
        <f>SUM(I45/(F45/2+E45))</f>
        <v>950.8716323296355</v>
      </c>
    </row>
    <row r="46" spans="4:7" ht="15">
      <c r="D46" s="64"/>
      <c r="E46" s="64"/>
      <c r="F46" s="66"/>
      <c r="G46" s="65"/>
    </row>
    <row r="47" ht="15">
      <c r="A47" t="s">
        <v>21</v>
      </c>
    </row>
    <row r="48" ht="15">
      <c r="A48" t="s">
        <v>25</v>
      </c>
    </row>
    <row r="57" ht="15">
      <c r="L57" s="62"/>
    </row>
  </sheetData>
  <sheetProtection/>
  <mergeCells count="1">
    <mergeCell ref="A2:G2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Yuli</cp:lastModifiedBy>
  <cp:lastPrinted>2014-05-21T08:43:25Z</cp:lastPrinted>
  <dcterms:created xsi:type="dcterms:W3CDTF">2014-05-15T06:46:58Z</dcterms:created>
  <dcterms:modified xsi:type="dcterms:W3CDTF">2015-01-22T07:50:14Z</dcterms:modified>
  <cp:category/>
  <cp:version/>
  <cp:contentType/>
  <cp:contentStatus/>
</cp:coreProperties>
</file>